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5480" windowHeight="9630" activeTab="0"/>
  </bookViews>
  <sheets>
    <sheet name="App D Table D-2" sheetId="1" r:id="rId1"/>
  </sheets>
  <externalReferences>
    <externalReference r:id="rId4"/>
  </externalReferences>
  <definedNames>
    <definedName name="_xlnm.Print_Area" localSheetId="0">'App D Table D-2'!$B$1:$S$66</definedName>
  </definedNames>
  <calcPr fullCalcOnLoad="1"/>
</workbook>
</file>

<file path=xl/sharedStrings.xml><?xml version="1.0" encoding="utf-8"?>
<sst xmlns="http://schemas.openxmlformats.org/spreadsheetml/2006/main" count="558" uniqueCount="140">
  <si>
    <t>Study Site</t>
  </si>
  <si>
    <t>Total Length Sampled (ft)</t>
  </si>
  <si>
    <t>Area Sampled (acres)</t>
  </si>
  <si>
    <t>RBT</t>
  </si>
  <si>
    <t>BNT</t>
  </si>
  <si>
    <t>HH</t>
  </si>
  <si>
    <t>SPM</t>
  </si>
  <si>
    <t>MXD</t>
  </si>
  <si>
    <t>SS</t>
  </si>
  <si>
    <t>SCULP</t>
  </si>
  <si>
    <t>SD</t>
  </si>
  <si>
    <t>CAR</t>
  </si>
  <si>
    <t>SMB</t>
  </si>
  <si>
    <t>GSUN</t>
  </si>
  <si>
    <t>Pop Est</t>
  </si>
  <si>
    <t>Middle Fork American River Downstream of Ralston Afterbay</t>
  </si>
  <si>
    <t>S</t>
  </si>
  <si>
    <t>--</t>
  </si>
  <si>
    <t>Middle Fork American River from Middle Fork Interbay to Ralston Afterbay</t>
  </si>
  <si>
    <t>E</t>
  </si>
  <si>
    <t>35±4</t>
  </si>
  <si>
    <t>3±0</t>
  </si>
  <si>
    <t>1±0</t>
  </si>
  <si>
    <t>22±2</t>
  </si>
  <si>
    <t>0±0</t>
  </si>
  <si>
    <t>42±20</t>
  </si>
  <si>
    <t>128±90</t>
  </si>
  <si>
    <t>9±6</t>
  </si>
  <si>
    <t>48±3</t>
  </si>
  <si>
    <t>Middle Fork American River Upstream of  Middle Fork Interbay</t>
  </si>
  <si>
    <t>223±37</t>
  </si>
  <si>
    <t>26±10</t>
  </si>
  <si>
    <t>39±10</t>
  </si>
  <si>
    <t>43±5</t>
  </si>
  <si>
    <t>314±22</t>
  </si>
  <si>
    <t>257±26</t>
  </si>
  <si>
    <t>Rubicon River</t>
  </si>
  <si>
    <t>20±6</t>
  </si>
  <si>
    <t>11±26</t>
  </si>
  <si>
    <t>234±0</t>
  </si>
  <si>
    <t>210±13</t>
  </si>
  <si>
    <t>236±26</t>
  </si>
  <si>
    <t>7±1</t>
  </si>
  <si>
    <t>103±9</t>
  </si>
  <si>
    <t>20±15</t>
  </si>
  <si>
    <t>187±26</t>
  </si>
  <si>
    <t>13±1</t>
  </si>
  <si>
    <t>239±29</t>
  </si>
  <si>
    <t>Long Canyon Creek</t>
  </si>
  <si>
    <t>687±44</t>
  </si>
  <si>
    <t>North Fork Long Canyon Creek</t>
  </si>
  <si>
    <t>361±32</t>
  </si>
  <si>
    <t>286±12</t>
  </si>
  <si>
    <t>South Fork Long Canyon Creek</t>
  </si>
  <si>
    <t>461±44</t>
  </si>
  <si>
    <t>437±30</t>
  </si>
  <si>
    <t>Duncan Creek</t>
  </si>
  <si>
    <t>232±24</t>
  </si>
  <si>
    <t>55±15</t>
  </si>
  <si>
    <t>211±15</t>
  </si>
  <si>
    <t>12±0</t>
  </si>
  <si>
    <t>North Fork of the Middle Fork American River</t>
  </si>
  <si>
    <t>77±10</t>
  </si>
  <si>
    <t>2±0</t>
  </si>
  <si>
    <t>31±26</t>
  </si>
  <si>
    <t>46±19</t>
  </si>
  <si>
    <t>117±470</t>
  </si>
  <si>
    <t>201±24</t>
  </si>
  <si>
    <t>North Fork American River</t>
  </si>
  <si>
    <t>22±4</t>
  </si>
  <si>
    <t>6±0</t>
  </si>
  <si>
    <t>24±117</t>
  </si>
  <si>
    <t>5±0</t>
  </si>
  <si>
    <t>26±2</t>
  </si>
  <si>
    <t>10±1</t>
  </si>
  <si>
    <t>Year</t>
  </si>
  <si>
    <t>9±1</t>
  </si>
  <si>
    <t>148±17</t>
  </si>
  <si>
    <t>5±16</t>
  </si>
  <si>
    <t>9±0</t>
  </si>
  <si>
    <t>2±5</t>
  </si>
  <si>
    <t>4±0</t>
  </si>
  <si>
    <t>45±9</t>
  </si>
  <si>
    <t>33±5</t>
  </si>
  <si>
    <t>66±2</t>
  </si>
  <si>
    <t>129±7</t>
  </si>
  <si>
    <t>8±0</t>
  </si>
  <si>
    <t>19±2</t>
  </si>
  <si>
    <t>36±8</t>
  </si>
  <si>
    <t>44±2</t>
  </si>
  <si>
    <r>
      <t>1</t>
    </r>
    <r>
      <rPr>
        <sz val="8"/>
        <rFont val="Arial"/>
        <family val="2"/>
      </rPr>
      <t>S = snorkeling; E = electrofishing</t>
    </r>
  </si>
  <si>
    <r>
      <t>2</t>
    </r>
    <r>
      <rPr>
        <sz val="8"/>
        <rFont val="Arial"/>
        <family val="2"/>
      </rPr>
      <t xml:space="preserve">Species: RBT = Rainbow Trout; BNT = Brown Trout; HH = Hard Head; SPM = Sacramento Pike Minnow; MXD = Mixed Minnow; SS =  Sacramento Sucker; SCULP = Sculpin; SD = Speckled Dace; CAR = California Roach; SMB = Small Mouth Bass; GSUN = Green Sunfish </t>
    </r>
  </si>
  <si>
    <r>
      <t>3</t>
    </r>
    <r>
      <rPr>
        <sz val="8"/>
        <rFont val="Arial"/>
        <family val="2"/>
      </rPr>
      <t>Confidence intervals are not available for snorkeling population estimates</t>
    </r>
  </si>
  <si>
    <r>
      <t>4</t>
    </r>
    <r>
      <rPr>
        <sz val="8"/>
        <rFont val="Arial"/>
        <family val="2"/>
      </rPr>
      <t>See methods in text for details on average weight calculations</t>
    </r>
  </si>
  <si>
    <r>
      <t>Sample Type</t>
    </r>
    <r>
      <rPr>
        <b/>
        <vertAlign val="superscript"/>
        <sz val="8"/>
        <rFont val="Arial"/>
        <family val="2"/>
      </rPr>
      <t>1</t>
    </r>
  </si>
  <si>
    <r>
      <t>Avg Wt (g)</t>
    </r>
    <r>
      <rPr>
        <b/>
        <vertAlign val="superscript"/>
        <sz val="8"/>
        <rFont val="Arial"/>
        <family val="2"/>
      </rPr>
      <t>4</t>
    </r>
  </si>
  <si>
    <r>
      <t>Fish Species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Population Estimate ± 95% Confidence Interval</t>
    </r>
    <r>
      <rPr>
        <b/>
        <vertAlign val="superscript"/>
        <sz val="8"/>
        <rFont val="Arial"/>
        <family val="2"/>
      </rPr>
      <t>3</t>
    </r>
  </si>
  <si>
    <t>24±3</t>
  </si>
  <si>
    <t>2±4</t>
  </si>
  <si>
    <t>26±14</t>
  </si>
  <si>
    <t>17±3</t>
  </si>
  <si>
    <t>146±35</t>
  </si>
  <si>
    <t>3±2</t>
  </si>
  <si>
    <t>534±39</t>
  </si>
  <si>
    <t>447±15</t>
  </si>
  <si>
    <t>226±23</t>
  </si>
  <si>
    <t>48±6</t>
  </si>
  <si>
    <t>257±18</t>
  </si>
  <si>
    <t>31±6</t>
  </si>
  <si>
    <t>248±14</t>
  </si>
  <si>
    <t>8±6</t>
  </si>
  <si>
    <t>164±5</t>
  </si>
  <si>
    <t>11±6</t>
  </si>
  <si>
    <t>54±7</t>
  </si>
  <si>
    <t>17±1</t>
  </si>
  <si>
    <t>MF4.8</t>
  </si>
  <si>
    <t>MF14.1</t>
  </si>
  <si>
    <t>MF23.5</t>
  </si>
  <si>
    <t>MF26.2</t>
  </si>
  <si>
    <t>MF36.2</t>
  </si>
  <si>
    <t>MF44.7</t>
  </si>
  <si>
    <t>MF51.8</t>
  </si>
  <si>
    <t>R3.5</t>
  </si>
  <si>
    <t>R20.9</t>
  </si>
  <si>
    <t>R25.7</t>
  </si>
  <si>
    <t>R36.2</t>
  </si>
  <si>
    <t>LC9.0</t>
  </si>
  <si>
    <t>NFLC1.9</t>
  </si>
  <si>
    <t>NFLC3.8</t>
  </si>
  <si>
    <t>SFLC2.3</t>
  </si>
  <si>
    <t>SFLC4.2</t>
  </si>
  <si>
    <t>D6.3</t>
  </si>
  <si>
    <t>D8.3</t>
  </si>
  <si>
    <t>D9.0</t>
  </si>
  <si>
    <t>D10.0</t>
  </si>
  <si>
    <t>NFMF2.3</t>
  </si>
  <si>
    <t>NF18.4</t>
  </si>
  <si>
    <t>NF31.3</t>
  </si>
  <si>
    <t>NF53.7</t>
  </si>
  <si>
    <r>
      <t>Table D-2. 2007-</t>
    </r>
    <r>
      <rPr>
        <b/>
        <sz val="12"/>
        <color indexed="10"/>
        <rFont val="Arial"/>
        <family val="0"/>
      </rPr>
      <t>2008</t>
    </r>
    <r>
      <rPr>
        <b/>
        <sz val="12"/>
        <rFont val="Arial"/>
        <family val="0"/>
      </rPr>
      <t xml:space="preserve"> Fish Population Estimates at Each River Sampling Site for Electrofishing and Snorkeling.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</si>
</sst>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h:mm:ss\ AM/PM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4" xfId="0" applyFont="1" applyFill="1" applyBorder="1" applyAlignment="1" quotePrefix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justify" vertical="center" wrapText="1"/>
    </xf>
    <xf numFmtId="1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0" fontId="4" fillId="0" borderId="4" xfId="0" applyFont="1" applyFill="1" applyBorder="1" applyAlignment="1" quotePrefix="1">
      <alignment horizontal="center" wrapText="1"/>
    </xf>
    <xf numFmtId="1" fontId="4" fillId="0" borderId="4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Hab%20Data%20App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E53">
            <v>390.5</v>
          </cell>
        </row>
        <row r="56">
          <cell r="E56">
            <v>101</v>
          </cell>
        </row>
        <row r="59">
          <cell r="E59">
            <v>137</v>
          </cell>
        </row>
        <row r="71">
          <cell r="E71">
            <v>855</v>
          </cell>
        </row>
        <row r="73">
          <cell r="E73">
            <v>109</v>
          </cell>
        </row>
        <row r="74">
          <cell r="E74">
            <v>165</v>
          </cell>
        </row>
        <row r="77">
          <cell r="E77">
            <v>111</v>
          </cell>
        </row>
        <row r="98">
          <cell r="E98">
            <v>560</v>
          </cell>
        </row>
        <row r="117">
          <cell r="E117">
            <v>476</v>
          </cell>
        </row>
        <row r="134">
          <cell r="E134">
            <v>456</v>
          </cell>
          <cell r="Q134">
            <v>446</v>
          </cell>
        </row>
        <row r="151">
          <cell r="E151">
            <v>438.5</v>
          </cell>
        </row>
        <row r="168">
          <cell r="E168">
            <v>458</v>
          </cell>
        </row>
        <row r="185">
          <cell r="E185">
            <v>446</v>
          </cell>
        </row>
        <row r="191">
          <cell r="E191">
            <v>135</v>
          </cell>
        </row>
        <row r="192">
          <cell r="E192">
            <v>165</v>
          </cell>
        </row>
        <row r="193">
          <cell r="E193">
            <v>171</v>
          </cell>
        </row>
        <row r="194">
          <cell r="E194">
            <v>90</v>
          </cell>
        </row>
        <row r="197">
          <cell r="E197">
            <v>53</v>
          </cell>
        </row>
        <row r="198">
          <cell r="E198">
            <v>90</v>
          </cell>
        </row>
        <row r="201">
          <cell r="E201">
            <v>160</v>
          </cell>
        </row>
        <row r="209">
          <cell r="E209">
            <v>573</v>
          </cell>
        </row>
        <row r="210">
          <cell r="E210">
            <v>405</v>
          </cell>
        </row>
        <row r="211">
          <cell r="E211">
            <v>85.5</v>
          </cell>
        </row>
        <row r="212">
          <cell r="E212">
            <v>429</v>
          </cell>
        </row>
        <row r="215">
          <cell r="E215">
            <v>189</v>
          </cell>
        </row>
        <row r="216">
          <cell r="E216">
            <v>93</v>
          </cell>
        </row>
        <row r="219">
          <cell r="E21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6"/>
  <sheetViews>
    <sheetView tabSelected="1" view="pageBreakPreview" zoomScaleNormal="70" zoomScaleSheetLayoutView="100" workbookViewId="0" topLeftCell="C193">
      <selection activeCell="U23" sqref="U23"/>
    </sheetView>
  </sheetViews>
  <sheetFormatPr defaultColWidth="9.140625" defaultRowHeight="12.75"/>
  <cols>
    <col min="2" max="3" width="25.28125" style="0" customWidth="1"/>
    <col min="4" max="4" width="12.8515625" style="0" bestFit="1" customWidth="1"/>
    <col min="5" max="5" width="13.140625" style="31" bestFit="1" customWidth="1"/>
    <col min="6" max="6" width="13.140625" style="0" customWidth="1"/>
    <col min="7" max="7" width="9.00390625" style="0" customWidth="1"/>
    <col min="8" max="8" width="11.140625" style="0" customWidth="1"/>
    <col min="9" max="9" width="6.8515625" style="0" bestFit="1" customWidth="1"/>
    <col min="10" max="10" width="10.421875" style="0" customWidth="1"/>
    <col min="11" max="11" width="5.57421875" style="0" customWidth="1"/>
    <col min="12" max="13" width="5.7109375" style="0" bestFit="1" customWidth="1"/>
    <col min="14" max="14" width="6.7109375" style="0" customWidth="1"/>
    <col min="15" max="15" width="7.8515625" style="21" bestFit="1" customWidth="1"/>
    <col min="16" max="16" width="7.00390625" style="0" customWidth="1"/>
    <col min="17" max="17" width="6.28125" style="0" bestFit="1" customWidth="1"/>
    <col min="18" max="18" width="7.140625" style="0" bestFit="1" customWidth="1"/>
    <col min="19" max="19" width="7.00390625" style="0" bestFit="1" customWidth="1"/>
    <col min="20" max="20" width="11.00390625" style="0" customWidth="1"/>
  </cols>
  <sheetData>
    <row r="1" spans="2:19" s="62" customFormat="1" ht="23.25" customHeight="1">
      <c r="B1" s="58" t="s">
        <v>139</v>
      </c>
      <c r="C1" s="58"/>
      <c r="D1" s="59"/>
      <c r="E1" s="60"/>
      <c r="F1" s="59"/>
      <c r="G1" s="59"/>
      <c r="H1" s="59"/>
      <c r="I1" s="59"/>
      <c r="J1" s="59"/>
      <c r="K1" s="59"/>
      <c r="L1" s="59"/>
      <c r="M1" s="59"/>
      <c r="N1" s="59"/>
      <c r="O1" s="61"/>
      <c r="P1" s="59"/>
      <c r="Q1" s="59"/>
      <c r="R1" s="59"/>
      <c r="S1" s="59"/>
    </row>
    <row r="2" spans="2:19" ht="22.5" customHeight="1">
      <c r="B2" s="85" t="s">
        <v>0</v>
      </c>
      <c r="C2" s="85" t="s">
        <v>75</v>
      </c>
      <c r="D2" s="85" t="s">
        <v>94</v>
      </c>
      <c r="E2" s="88" t="s">
        <v>1</v>
      </c>
      <c r="F2" s="85" t="s">
        <v>2</v>
      </c>
      <c r="G2" s="65" t="s">
        <v>96</v>
      </c>
      <c r="H2" s="66"/>
      <c r="I2" s="66"/>
      <c r="J2" s="66"/>
      <c r="K2" s="67"/>
      <c r="L2" s="67"/>
      <c r="M2" s="67"/>
      <c r="N2" s="67"/>
      <c r="O2" s="67"/>
      <c r="P2" s="67"/>
      <c r="Q2" s="67"/>
      <c r="R2" s="67"/>
      <c r="S2" s="68"/>
    </row>
    <row r="3" spans="2:19" ht="12.75">
      <c r="B3" s="86"/>
      <c r="C3" s="86"/>
      <c r="D3" s="86"/>
      <c r="E3" s="89"/>
      <c r="F3" s="86"/>
      <c r="G3" s="69" t="s">
        <v>3</v>
      </c>
      <c r="H3" s="70"/>
      <c r="I3" s="69" t="s">
        <v>4</v>
      </c>
      <c r="J3" s="71"/>
      <c r="K3" s="70" t="s">
        <v>5</v>
      </c>
      <c r="L3" s="70" t="s">
        <v>6</v>
      </c>
      <c r="M3" s="73" t="s">
        <v>7</v>
      </c>
      <c r="N3" s="70" t="s">
        <v>8</v>
      </c>
      <c r="O3" s="73" t="s">
        <v>9</v>
      </c>
      <c r="P3" s="70" t="s">
        <v>10</v>
      </c>
      <c r="Q3" s="70" t="s">
        <v>11</v>
      </c>
      <c r="R3" s="70" t="s">
        <v>12</v>
      </c>
      <c r="S3" s="75" t="s">
        <v>13</v>
      </c>
    </row>
    <row r="4" spans="2:19" ht="17.25" customHeight="1">
      <c r="B4" s="87"/>
      <c r="C4" s="87"/>
      <c r="D4" s="87"/>
      <c r="E4" s="90"/>
      <c r="F4" s="87"/>
      <c r="G4" s="1" t="s">
        <v>14</v>
      </c>
      <c r="H4" s="2" t="s">
        <v>95</v>
      </c>
      <c r="I4" s="1" t="s">
        <v>14</v>
      </c>
      <c r="J4" s="3" t="s">
        <v>95</v>
      </c>
      <c r="K4" s="72"/>
      <c r="L4" s="72"/>
      <c r="M4" s="74"/>
      <c r="N4" s="72"/>
      <c r="O4" s="74"/>
      <c r="P4" s="72"/>
      <c r="Q4" s="72"/>
      <c r="R4" s="72"/>
      <c r="S4" s="76"/>
    </row>
    <row r="5" spans="2:19" ht="12.75" customHeight="1">
      <c r="B5" s="77" t="s">
        <v>15</v>
      </c>
      <c r="C5" s="78"/>
      <c r="D5" s="78"/>
      <c r="E5" s="78"/>
      <c r="F5" s="78"/>
      <c r="G5" s="79"/>
      <c r="H5" s="79"/>
      <c r="I5" s="79"/>
      <c r="J5" s="79"/>
      <c r="K5" s="80"/>
      <c r="L5" s="80"/>
      <c r="M5" s="80"/>
      <c r="N5" s="80"/>
      <c r="O5" s="80"/>
      <c r="P5" s="80"/>
      <c r="Q5" s="80"/>
      <c r="R5" s="80"/>
      <c r="S5" s="81"/>
    </row>
    <row r="6" spans="2:19" ht="12.75" customHeight="1">
      <c r="B6" s="91" t="s">
        <v>115</v>
      </c>
      <c r="C6" s="22">
        <v>2007</v>
      </c>
      <c r="D6" s="5" t="s">
        <v>16</v>
      </c>
      <c r="E6" s="26">
        <v>3877</v>
      </c>
      <c r="F6" s="23">
        <v>10.056152433425162</v>
      </c>
      <c r="G6" s="10">
        <v>104</v>
      </c>
      <c r="H6" s="24">
        <v>279.04860400682276</v>
      </c>
      <c r="I6" s="10">
        <v>14</v>
      </c>
      <c r="J6" s="24">
        <v>681.048051465264</v>
      </c>
      <c r="K6" s="10" t="s">
        <v>17</v>
      </c>
      <c r="L6" s="10" t="s">
        <v>17</v>
      </c>
      <c r="M6" s="10">
        <v>450</v>
      </c>
      <c r="N6" s="10">
        <v>610</v>
      </c>
      <c r="O6" s="10">
        <v>5</v>
      </c>
      <c r="P6" s="10" t="s">
        <v>17</v>
      </c>
      <c r="Q6" s="10" t="s">
        <v>17</v>
      </c>
      <c r="R6" s="10" t="s">
        <v>17</v>
      </c>
      <c r="S6" s="10" t="s">
        <v>17</v>
      </c>
    </row>
    <row r="7" spans="2:19" ht="12.75" customHeight="1">
      <c r="B7" s="92"/>
      <c r="C7" s="48">
        <v>2008</v>
      </c>
      <c r="D7" s="41" t="s">
        <v>16</v>
      </c>
      <c r="E7" s="56">
        <v>3877</v>
      </c>
      <c r="F7" s="57">
        <v>10.056152433425162</v>
      </c>
      <c r="G7" s="46">
        <v>24</v>
      </c>
      <c r="H7" s="45">
        <v>412.0008382751109</v>
      </c>
      <c r="I7" s="46">
        <v>10</v>
      </c>
      <c r="J7" s="45">
        <v>383.48479000261926</v>
      </c>
      <c r="K7" s="46" t="s">
        <v>17</v>
      </c>
      <c r="L7" s="46" t="s">
        <v>17</v>
      </c>
      <c r="M7" s="46" t="s">
        <v>17</v>
      </c>
      <c r="N7" s="46">
        <v>23</v>
      </c>
      <c r="O7" s="46" t="s">
        <v>17</v>
      </c>
      <c r="P7" s="46" t="s">
        <v>17</v>
      </c>
      <c r="Q7" s="46" t="s">
        <v>17</v>
      </c>
      <c r="R7" s="46" t="s">
        <v>17</v>
      </c>
      <c r="S7" s="46" t="s">
        <v>17</v>
      </c>
    </row>
    <row r="8" spans="2:19" ht="12.75" customHeight="1">
      <c r="B8" s="91" t="s">
        <v>116</v>
      </c>
      <c r="C8" s="22">
        <v>2007</v>
      </c>
      <c r="D8" s="5" t="s">
        <v>16</v>
      </c>
      <c r="E8" s="26">
        <v>3374</v>
      </c>
      <c r="F8" s="23">
        <v>8.32876492194674</v>
      </c>
      <c r="G8" s="10">
        <v>196</v>
      </c>
      <c r="H8" s="24">
        <v>359.2464861034035</v>
      </c>
      <c r="I8" s="10">
        <v>44</v>
      </c>
      <c r="J8" s="24">
        <v>699.385360684309</v>
      </c>
      <c r="K8" s="10" t="s">
        <v>17</v>
      </c>
      <c r="L8" s="10" t="s">
        <v>17</v>
      </c>
      <c r="M8" s="10" t="s">
        <v>17</v>
      </c>
      <c r="N8" s="10">
        <v>2</v>
      </c>
      <c r="O8" s="10">
        <v>5</v>
      </c>
      <c r="P8" s="10" t="s">
        <v>17</v>
      </c>
      <c r="Q8" s="10" t="s">
        <v>17</v>
      </c>
      <c r="R8" s="10" t="s">
        <v>17</v>
      </c>
      <c r="S8" s="10" t="s">
        <v>17</v>
      </c>
    </row>
    <row r="9" spans="2:19" ht="12.75" customHeight="1">
      <c r="B9" s="92"/>
      <c r="C9" s="48">
        <v>2008</v>
      </c>
      <c r="D9" s="41" t="s">
        <v>16</v>
      </c>
      <c r="E9" s="56">
        <v>3374</v>
      </c>
      <c r="F9" s="57">
        <v>8.32876492194674</v>
      </c>
      <c r="G9" s="46">
        <v>52</v>
      </c>
      <c r="H9" s="45">
        <v>250.1287285323874</v>
      </c>
      <c r="I9" s="46">
        <v>8</v>
      </c>
      <c r="J9" s="45">
        <v>370.38266192110024</v>
      </c>
      <c r="K9" s="46" t="s">
        <v>17</v>
      </c>
      <c r="L9" s="46" t="s">
        <v>17</v>
      </c>
      <c r="M9" s="46" t="s">
        <v>17</v>
      </c>
      <c r="N9" s="46">
        <v>1</v>
      </c>
      <c r="O9" s="46" t="s">
        <v>17</v>
      </c>
      <c r="P9" s="46" t="s">
        <v>17</v>
      </c>
      <c r="Q9" s="46" t="s">
        <v>17</v>
      </c>
      <c r="R9" s="46" t="s">
        <v>17</v>
      </c>
      <c r="S9" s="46" t="s">
        <v>17</v>
      </c>
    </row>
    <row r="10" spans="2:19" s="40" customFormat="1" ht="12.75" customHeight="1">
      <c r="B10" s="33" t="s">
        <v>117</v>
      </c>
      <c r="C10" s="34">
        <v>2008</v>
      </c>
      <c r="D10" s="35" t="s">
        <v>16</v>
      </c>
      <c r="E10" s="36">
        <v>3531</v>
      </c>
      <c r="F10" s="37">
        <v>7.55</v>
      </c>
      <c r="G10" s="38">
        <v>249</v>
      </c>
      <c r="H10" s="39">
        <v>271.22267066137726</v>
      </c>
      <c r="I10" s="38">
        <v>25</v>
      </c>
      <c r="J10" s="39">
        <v>469.97996050090796</v>
      </c>
      <c r="K10" s="38" t="s">
        <v>17</v>
      </c>
      <c r="L10" s="38" t="s">
        <v>17</v>
      </c>
      <c r="M10" s="38" t="s">
        <v>17</v>
      </c>
      <c r="N10" s="38" t="s">
        <v>17</v>
      </c>
      <c r="O10" s="38" t="s">
        <v>17</v>
      </c>
      <c r="P10" s="38" t="s">
        <v>17</v>
      </c>
      <c r="Q10" s="38" t="s">
        <v>17</v>
      </c>
      <c r="R10" s="38" t="s">
        <v>17</v>
      </c>
      <c r="S10" s="38" t="s">
        <v>17</v>
      </c>
    </row>
    <row r="11" spans="2:19" ht="12.75" customHeight="1">
      <c r="B11" s="82" t="s">
        <v>18</v>
      </c>
      <c r="C11" s="82"/>
      <c r="D11" s="82"/>
      <c r="E11" s="82"/>
      <c r="F11" s="83"/>
      <c r="G11" s="84"/>
      <c r="H11" s="84"/>
      <c r="I11" s="84"/>
      <c r="J11" s="84"/>
      <c r="K11" s="83"/>
      <c r="L11" s="83"/>
      <c r="M11" s="83"/>
      <c r="N11" s="83"/>
      <c r="O11" s="83"/>
      <c r="P11" s="83"/>
      <c r="Q11" s="82"/>
      <c r="R11" s="82"/>
      <c r="S11" s="82"/>
    </row>
    <row r="12" spans="2:21" ht="12.75" customHeight="1">
      <c r="B12" s="91" t="s">
        <v>118</v>
      </c>
      <c r="C12" s="93">
        <v>2007</v>
      </c>
      <c r="D12" s="5" t="s">
        <v>19</v>
      </c>
      <c r="E12" s="27">
        <v>302</v>
      </c>
      <c r="F12" s="11">
        <v>0.2896</v>
      </c>
      <c r="G12" s="7" t="s">
        <v>20</v>
      </c>
      <c r="H12" s="24">
        <v>33.06857142857143</v>
      </c>
      <c r="I12" s="10" t="s">
        <v>21</v>
      </c>
      <c r="J12" s="24">
        <v>444.6666666666667</v>
      </c>
      <c r="K12" s="9" t="s">
        <v>22</v>
      </c>
      <c r="L12" s="10" t="s">
        <v>23</v>
      </c>
      <c r="M12" s="10" t="s">
        <v>24</v>
      </c>
      <c r="N12" s="10" t="s">
        <v>25</v>
      </c>
      <c r="O12" s="10" t="s">
        <v>26</v>
      </c>
      <c r="P12" s="10" t="s">
        <v>27</v>
      </c>
      <c r="Q12" s="10" t="s">
        <v>28</v>
      </c>
      <c r="R12" s="10" t="s">
        <v>17</v>
      </c>
      <c r="S12" s="10" t="s">
        <v>17</v>
      </c>
      <c r="U12" s="12"/>
    </row>
    <row r="13" spans="2:19" ht="12.75" customHeight="1">
      <c r="B13" s="103"/>
      <c r="C13" s="94"/>
      <c r="D13" s="5" t="s">
        <v>16</v>
      </c>
      <c r="E13" s="27">
        <v>765</v>
      </c>
      <c r="F13" s="25">
        <v>0.7488</v>
      </c>
      <c r="G13" s="7">
        <v>46</v>
      </c>
      <c r="H13" s="24">
        <v>93.01443725696576</v>
      </c>
      <c r="I13" s="10">
        <v>0</v>
      </c>
      <c r="J13" s="24">
        <v>0</v>
      </c>
      <c r="K13" s="10">
        <v>0</v>
      </c>
      <c r="L13" s="10">
        <v>0</v>
      </c>
      <c r="M13" s="10">
        <v>60</v>
      </c>
      <c r="N13" s="10">
        <v>0</v>
      </c>
      <c r="O13" s="10">
        <v>0</v>
      </c>
      <c r="P13" s="10">
        <v>0</v>
      </c>
      <c r="Q13" s="10">
        <v>2</v>
      </c>
      <c r="R13" s="10" t="s">
        <v>17</v>
      </c>
      <c r="S13" s="10" t="s">
        <v>17</v>
      </c>
    </row>
    <row r="14" spans="2:19" ht="12.75" customHeight="1">
      <c r="B14" s="103"/>
      <c r="C14" s="95">
        <v>2008</v>
      </c>
      <c r="D14" s="41" t="s">
        <v>19</v>
      </c>
      <c r="E14" s="42">
        <v>311</v>
      </c>
      <c r="F14" s="43">
        <v>0.2871889425</v>
      </c>
      <c r="G14" s="44" t="s">
        <v>97</v>
      </c>
      <c r="H14" s="45">
        <v>52.666666666666664</v>
      </c>
      <c r="I14" s="46" t="s">
        <v>98</v>
      </c>
      <c r="J14" s="45">
        <v>22.5</v>
      </c>
      <c r="K14" s="46" t="s">
        <v>24</v>
      </c>
      <c r="L14" s="46" t="s">
        <v>24</v>
      </c>
      <c r="M14" s="46" t="s">
        <v>24</v>
      </c>
      <c r="N14" s="46" t="s">
        <v>76</v>
      </c>
      <c r="O14" s="46" t="s">
        <v>77</v>
      </c>
      <c r="P14" s="46" t="s">
        <v>78</v>
      </c>
      <c r="Q14" s="46" t="s">
        <v>79</v>
      </c>
      <c r="R14" s="46" t="s">
        <v>17</v>
      </c>
      <c r="S14" s="46" t="s">
        <v>17</v>
      </c>
    </row>
    <row r="15" spans="2:19" ht="12.75" customHeight="1">
      <c r="B15" s="92"/>
      <c r="C15" s="96"/>
      <c r="D15" s="41" t="s">
        <v>16</v>
      </c>
      <c r="E15" s="42">
        <v>669</v>
      </c>
      <c r="F15" s="43">
        <v>0.7488950985</v>
      </c>
      <c r="G15" s="44">
        <v>43</v>
      </c>
      <c r="H15" s="45">
        <v>72.08488136055387</v>
      </c>
      <c r="I15" s="46">
        <v>0</v>
      </c>
      <c r="J15" s="45">
        <v>0</v>
      </c>
      <c r="K15" s="44">
        <v>5</v>
      </c>
      <c r="L15" s="44">
        <v>32</v>
      </c>
      <c r="M15" s="44">
        <v>39</v>
      </c>
      <c r="N15" s="46">
        <v>0</v>
      </c>
      <c r="O15" s="46">
        <v>0</v>
      </c>
      <c r="P15" s="46">
        <v>0</v>
      </c>
      <c r="Q15" s="44">
        <v>19</v>
      </c>
      <c r="R15" s="46" t="s">
        <v>17</v>
      </c>
      <c r="S15" s="46" t="s">
        <v>17</v>
      </c>
    </row>
    <row r="16" spans="2:19" ht="12.75" customHeight="1">
      <c r="B16" s="82" t="s">
        <v>29</v>
      </c>
      <c r="C16" s="82"/>
      <c r="D16" s="83"/>
      <c r="E16" s="83"/>
      <c r="F16" s="83"/>
      <c r="G16" s="84"/>
      <c r="H16" s="84"/>
      <c r="I16" s="84"/>
      <c r="J16" s="84"/>
      <c r="K16" s="83"/>
      <c r="L16" s="83"/>
      <c r="M16" s="83"/>
      <c r="N16" s="83"/>
      <c r="O16" s="83"/>
      <c r="P16" s="83"/>
      <c r="Q16" s="83"/>
      <c r="R16" s="83"/>
      <c r="S16" s="83"/>
    </row>
    <row r="17" spans="2:19" ht="12.75" customHeight="1">
      <c r="B17" s="97" t="s">
        <v>119</v>
      </c>
      <c r="C17" s="93">
        <v>2007</v>
      </c>
      <c r="D17" s="5" t="s">
        <v>19</v>
      </c>
      <c r="E17" s="27">
        <v>204</v>
      </c>
      <c r="F17" s="25">
        <v>0.1325</v>
      </c>
      <c r="G17" s="10" t="s">
        <v>30</v>
      </c>
      <c r="H17" s="24">
        <v>10.904819040000659</v>
      </c>
      <c r="I17" s="10" t="s">
        <v>31</v>
      </c>
      <c r="J17" s="24">
        <v>8.020833333333334</v>
      </c>
      <c r="K17" s="10" t="s">
        <v>17</v>
      </c>
      <c r="L17" s="10" t="s">
        <v>17</v>
      </c>
      <c r="M17" s="10" t="s">
        <v>17</v>
      </c>
      <c r="N17" s="10" t="s">
        <v>17</v>
      </c>
      <c r="O17" s="10" t="s">
        <v>17</v>
      </c>
      <c r="P17" s="10" t="s">
        <v>17</v>
      </c>
      <c r="Q17" s="10" t="s">
        <v>17</v>
      </c>
      <c r="R17" s="10" t="s">
        <v>17</v>
      </c>
      <c r="S17" s="10" t="s">
        <v>17</v>
      </c>
    </row>
    <row r="18" spans="2:19" ht="12.75" customHeight="1">
      <c r="B18" s="97"/>
      <c r="C18" s="94"/>
      <c r="D18" s="5" t="s">
        <v>16</v>
      </c>
      <c r="E18" s="27">
        <v>330</v>
      </c>
      <c r="F18" s="25">
        <v>0.2622</v>
      </c>
      <c r="G18" s="10">
        <v>31</v>
      </c>
      <c r="H18" s="24">
        <v>131.67762776202184</v>
      </c>
      <c r="I18" s="10">
        <v>3</v>
      </c>
      <c r="J18" s="24">
        <v>266.6196967614675</v>
      </c>
      <c r="K18" s="10" t="s">
        <v>17</v>
      </c>
      <c r="L18" s="10" t="s">
        <v>17</v>
      </c>
      <c r="M18" s="10" t="s">
        <v>17</v>
      </c>
      <c r="N18" s="10" t="s">
        <v>17</v>
      </c>
      <c r="O18" s="10" t="s">
        <v>17</v>
      </c>
      <c r="P18" s="10" t="s">
        <v>17</v>
      </c>
      <c r="Q18" s="10" t="s">
        <v>17</v>
      </c>
      <c r="R18" s="10" t="s">
        <v>17</v>
      </c>
      <c r="S18" s="10" t="s">
        <v>17</v>
      </c>
    </row>
    <row r="19" spans="2:19" ht="12.75" customHeight="1">
      <c r="B19" s="91" t="s">
        <v>120</v>
      </c>
      <c r="C19" s="93">
        <v>2007</v>
      </c>
      <c r="D19" s="5" t="s">
        <v>19</v>
      </c>
      <c r="E19" s="27">
        <v>222</v>
      </c>
      <c r="F19" s="25">
        <v>0.1625</v>
      </c>
      <c r="G19" s="10" t="s">
        <v>32</v>
      </c>
      <c r="H19" s="24">
        <v>7.675675675675675</v>
      </c>
      <c r="I19" s="10" t="s">
        <v>33</v>
      </c>
      <c r="J19" s="24">
        <v>44.95348837209303</v>
      </c>
      <c r="K19" s="10" t="s">
        <v>17</v>
      </c>
      <c r="L19" s="10" t="s">
        <v>17</v>
      </c>
      <c r="M19" s="10" t="s">
        <v>17</v>
      </c>
      <c r="N19" s="32" t="s">
        <v>17</v>
      </c>
      <c r="O19" s="10" t="s">
        <v>17</v>
      </c>
      <c r="P19" s="10" t="s">
        <v>17</v>
      </c>
      <c r="Q19" s="10" t="s">
        <v>17</v>
      </c>
      <c r="R19" s="10" t="s">
        <v>17</v>
      </c>
      <c r="S19" s="10" t="s">
        <v>17</v>
      </c>
    </row>
    <row r="20" spans="2:19" ht="12.75" customHeight="1">
      <c r="B20" s="103"/>
      <c r="C20" s="94"/>
      <c r="D20" s="5" t="s">
        <v>16</v>
      </c>
      <c r="E20" s="27">
        <v>488</v>
      </c>
      <c r="F20" s="25">
        <v>0.4353</v>
      </c>
      <c r="G20" s="10">
        <v>35</v>
      </c>
      <c r="H20" s="24">
        <v>29.629526462396427</v>
      </c>
      <c r="I20" s="10">
        <v>53</v>
      </c>
      <c r="J20" s="24">
        <v>28.71755295219214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10" t="s">
        <v>17</v>
      </c>
      <c r="Q20" s="10" t="s">
        <v>17</v>
      </c>
      <c r="R20" s="10" t="s">
        <v>17</v>
      </c>
      <c r="S20" s="10" t="s">
        <v>17</v>
      </c>
    </row>
    <row r="21" spans="2:19" ht="12.75" customHeight="1">
      <c r="B21" s="103"/>
      <c r="C21" s="95">
        <v>2008</v>
      </c>
      <c r="D21" s="41" t="s">
        <v>19</v>
      </c>
      <c r="E21" s="42">
        <f>SUM('[1]Sheet1'!$E$56,'[1]Sheet1'!$E$59)</f>
        <v>238</v>
      </c>
      <c r="F21" s="43">
        <v>0.12394349325</v>
      </c>
      <c r="G21" s="46" t="s">
        <v>99</v>
      </c>
      <c r="H21" s="45">
        <v>23.217391304347824</v>
      </c>
      <c r="I21" s="46" t="s">
        <v>100</v>
      </c>
      <c r="J21" s="45">
        <v>58.23529411764706</v>
      </c>
      <c r="K21" s="46" t="s">
        <v>17</v>
      </c>
      <c r="L21" s="46" t="s">
        <v>17</v>
      </c>
      <c r="M21" s="46" t="s">
        <v>17</v>
      </c>
      <c r="N21" s="46" t="s">
        <v>17</v>
      </c>
      <c r="O21" s="46" t="s">
        <v>17</v>
      </c>
      <c r="P21" s="46" t="s">
        <v>17</v>
      </c>
      <c r="Q21" s="46" t="s">
        <v>17</v>
      </c>
      <c r="R21" s="46" t="s">
        <v>17</v>
      </c>
      <c r="S21" s="46" t="s">
        <v>17</v>
      </c>
    </row>
    <row r="22" spans="2:19" ht="12.75" customHeight="1">
      <c r="B22" s="92"/>
      <c r="C22" s="96"/>
      <c r="D22" s="41" t="s">
        <v>16</v>
      </c>
      <c r="E22" s="42">
        <f>SUM('[1]Sheet1'!$E$53)</f>
        <v>390.5</v>
      </c>
      <c r="F22" s="43">
        <v>0.25516427625</v>
      </c>
      <c r="G22" s="46">
        <v>41</v>
      </c>
      <c r="H22" s="45">
        <v>54.07258672654226</v>
      </c>
      <c r="I22" s="46">
        <v>26</v>
      </c>
      <c r="J22" s="45">
        <v>35.00507715417927</v>
      </c>
      <c r="K22" s="46" t="s">
        <v>17</v>
      </c>
      <c r="L22" s="46" t="s">
        <v>17</v>
      </c>
      <c r="M22" s="46" t="s">
        <v>17</v>
      </c>
      <c r="N22" s="46" t="s">
        <v>17</v>
      </c>
      <c r="O22" s="46" t="s">
        <v>17</v>
      </c>
      <c r="P22" s="46" t="s">
        <v>17</v>
      </c>
      <c r="Q22" s="46" t="s">
        <v>17</v>
      </c>
      <c r="R22" s="46" t="s">
        <v>17</v>
      </c>
      <c r="S22" s="46" t="s">
        <v>17</v>
      </c>
    </row>
    <row r="23" spans="2:19" ht="12.75" customHeight="1">
      <c r="B23" s="4" t="s">
        <v>121</v>
      </c>
      <c r="C23" s="22">
        <v>2007</v>
      </c>
      <c r="D23" s="5" t="s">
        <v>19</v>
      </c>
      <c r="E23" s="27">
        <v>660</v>
      </c>
      <c r="F23" s="25">
        <v>0.6553</v>
      </c>
      <c r="G23" s="10" t="s">
        <v>34</v>
      </c>
      <c r="H23" s="24">
        <v>3.5319954208973305</v>
      </c>
      <c r="I23" s="10" t="s">
        <v>35</v>
      </c>
      <c r="J23" s="24">
        <v>3.7442740038131754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</row>
    <row r="24" spans="2:19" ht="12.75" customHeight="1">
      <c r="B24" s="98" t="s">
        <v>36</v>
      </c>
      <c r="C24" s="99"/>
      <c r="D24" s="80"/>
      <c r="E24" s="80"/>
      <c r="F24" s="80"/>
      <c r="G24" s="79"/>
      <c r="H24" s="79"/>
      <c r="I24" s="79"/>
      <c r="J24" s="79"/>
      <c r="K24" s="80"/>
      <c r="L24" s="80"/>
      <c r="M24" s="80"/>
      <c r="N24" s="80"/>
      <c r="O24" s="80"/>
      <c r="P24" s="80"/>
      <c r="Q24" s="80"/>
      <c r="R24" s="80"/>
      <c r="S24" s="81"/>
    </row>
    <row r="25" spans="2:19" ht="12.75" customHeight="1">
      <c r="B25" s="97" t="s">
        <v>122</v>
      </c>
      <c r="C25" s="93">
        <v>2007</v>
      </c>
      <c r="D25" s="5" t="s">
        <v>19</v>
      </c>
      <c r="E25" s="27">
        <v>156</v>
      </c>
      <c r="F25" s="11">
        <v>0.3644</v>
      </c>
      <c r="G25" s="10" t="s">
        <v>37</v>
      </c>
      <c r="H25" s="8">
        <v>74.75</v>
      </c>
      <c r="I25" s="10" t="s">
        <v>24</v>
      </c>
      <c r="J25" s="8">
        <v>0</v>
      </c>
      <c r="K25" s="9" t="s">
        <v>17</v>
      </c>
      <c r="L25" s="10" t="s">
        <v>38</v>
      </c>
      <c r="M25" s="10" t="s">
        <v>24</v>
      </c>
      <c r="N25" s="10" t="s">
        <v>22</v>
      </c>
      <c r="O25" s="10" t="s">
        <v>39</v>
      </c>
      <c r="P25" s="10" t="s">
        <v>40</v>
      </c>
      <c r="Q25" s="10" t="s">
        <v>22</v>
      </c>
      <c r="R25" s="10" t="s">
        <v>17</v>
      </c>
      <c r="S25" s="10" t="s">
        <v>17</v>
      </c>
    </row>
    <row r="26" spans="2:19" ht="12.75" customHeight="1">
      <c r="B26" s="97"/>
      <c r="C26" s="94"/>
      <c r="D26" s="5" t="s">
        <v>16</v>
      </c>
      <c r="E26" s="27">
        <v>1163</v>
      </c>
      <c r="F26" s="11">
        <v>1.6244</v>
      </c>
      <c r="G26" s="10">
        <v>34</v>
      </c>
      <c r="H26" s="8">
        <v>124.54059100542209</v>
      </c>
      <c r="I26" s="10">
        <v>1</v>
      </c>
      <c r="J26" s="8">
        <v>770.6971187583754</v>
      </c>
      <c r="K26" s="9" t="s">
        <v>17</v>
      </c>
      <c r="L26" s="10">
        <v>0</v>
      </c>
      <c r="M26" s="10">
        <v>1445</v>
      </c>
      <c r="N26" s="10">
        <v>0</v>
      </c>
      <c r="O26" s="10">
        <v>1</v>
      </c>
      <c r="P26" s="10">
        <v>0</v>
      </c>
      <c r="Q26" s="10">
        <v>16</v>
      </c>
      <c r="R26" s="10" t="s">
        <v>17</v>
      </c>
      <c r="S26" s="10" t="s">
        <v>17</v>
      </c>
    </row>
    <row r="27" spans="2:19" ht="12.75" customHeight="1">
      <c r="B27" s="91" t="s">
        <v>123</v>
      </c>
      <c r="C27" s="93">
        <v>2007</v>
      </c>
      <c r="D27" s="5" t="s">
        <v>19</v>
      </c>
      <c r="E27" s="27">
        <v>204</v>
      </c>
      <c r="F27" s="11">
        <v>0.1711</v>
      </c>
      <c r="G27" s="10" t="s">
        <v>41</v>
      </c>
      <c r="H27" s="8">
        <v>23.948364133421016</v>
      </c>
      <c r="I27" s="10" t="s">
        <v>42</v>
      </c>
      <c r="J27" s="8">
        <v>77.12581553441534</v>
      </c>
      <c r="K27" s="9" t="s">
        <v>17</v>
      </c>
      <c r="L27" s="10" t="s">
        <v>17</v>
      </c>
      <c r="M27" s="10" t="s">
        <v>17</v>
      </c>
      <c r="N27" s="10" t="s">
        <v>17</v>
      </c>
      <c r="O27" s="10" t="s">
        <v>17</v>
      </c>
      <c r="P27" s="10" t="s">
        <v>17</v>
      </c>
      <c r="Q27" s="10" t="s">
        <v>17</v>
      </c>
      <c r="R27" s="10" t="s">
        <v>17</v>
      </c>
      <c r="S27" s="10" t="s">
        <v>17</v>
      </c>
    </row>
    <row r="28" spans="2:19" ht="12.75" customHeight="1">
      <c r="B28" s="103"/>
      <c r="C28" s="94"/>
      <c r="D28" s="5" t="s">
        <v>16</v>
      </c>
      <c r="E28" s="27">
        <v>1020</v>
      </c>
      <c r="F28" s="11">
        <v>1.516</v>
      </c>
      <c r="G28" s="10">
        <v>89</v>
      </c>
      <c r="H28" s="8">
        <v>102.43058195681935</v>
      </c>
      <c r="I28" s="10">
        <v>3</v>
      </c>
      <c r="J28" s="8">
        <v>352.3348047238549</v>
      </c>
      <c r="K28" s="9" t="s">
        <v>17</v>
      </c>
      <c r="L28" s="10" t="s">
        <v>17</v>
      </c>
      <c r="M28" s="10" t="s">
        <v>17</v>
      </c>
      <c r="N28" s="10" t="s">
        <v>17</v>
      </c>
      <c r="O28" s="10" t="s">
        <v>17</v>
      </c>
      <c r="P28" s="10" t="s">
        <v>17</v>
      </c>
      <c r="Q28" s="10" t="s">
        <v>17</v>
      </c>
      <c r="R28" s="10" t="s">
        <v>17</v>
      </c>
      <c r="S28" s="10" t="s">
        <v>17</v>
      </c>
    </row>
    <row r="29" spans="2:19" ht="12.75" customHeight="1">
      <c r="B29" s="103"/>
      <c r="C29" s="95">
        <v>2008</v>
      </c>
      <c r="D29" s="41" t="s">
        <v>19</v>
      </c>
      <c r="E29" s="42">
        <f>SUM('[1]Sheet1'!$E$73,'[1]Sheet1'!$E$77)</f>
        <v>220</v>
      </c>
      <c r="F29" s="47">
        <v>0.1973821365</v>
      </c>
      <c r="G29" s="46" t="s">
        <v>101</v>
      </c>
      <c r="H29" s="63">
        <v>27.68632950835079</v>
      </c>
      <c r="I29" s="46" t="s">
        <v>102</v>
      </c>
      <c r="J29" s="63">
        <v>199.66666666666666</v>
      </c>
      <c r="K29" s="46" t="s">
        <v>17</v>
      </c>
      <c r="L29" s="46" t="s">
        <v>17</v>
      </c>
      <c r="M29" s="46" t="s">
        <v>17</v>
      </c>
      <c r="N29" s="46" t="s">
        <v>80</v>
      </c>
      <c r="O29" s="46" t="s">
        <v>17</v>
      </c>
      <c r="P29" s="46" t="s">
        <v>17</v>
      </c>
      <c r="Q29" s="46" t="s">
        <v>17</v>
      </c>
      <c r="R29" s="46" t="s">
        <v>17</v>
      </c>
      <c r="S29" s="46" t="s">
        <v>17</v>
      </c>
    </row>
    <row r="30" spans="2:19" ht="12.75" customHeight="1">
      <c r="B30" s="92"/>
      <c r="C30" s="96"/>
      <c r="D30" s="41" t="s">
        <v>16</v>
      </c>
      <c r="E30" s="42">
        <f>SUM('[1]Sheet1'!$E$71,'[1]Sheet1'!$E$74)</f>
        <v>1020</v>
      </c>
      <c r="F30" s="47">
        <v>1.51617855375</v>
      </c>
      <c r="G30" s="46">
        <v>16</v>
      </c>
      <c r="H30" s="63">
        <v>111.00385364640006</v>
      </c>
      <c r="I30" s="46">
        <v>1</v>
      </c>
      <c r="J30" s="63">
        <v>464.6798336786921</v>
      </c>
      <c r="K30" s="46" t="s">
        <v>17</v>
      </c>
      <c r="L30" s="46" t="s">
        <v>17</v>
      </c>
      <c r="M30" s="46" t="s">
        <v>17</v>
      </c>
      <c r="N30" s="46">
        <v>0</v>
      </c>
      <c r="O30" s="46" t="s">
        <v>17</v>
      </c>
      <c r="P30" s="46" t="s">
        <v>17</v>
      </c>
      <c r="Q30" s="46" t="s">
        <v>17</v>
      </c>
      <c r="R30" s="46" t="s">
        <v>17</v>
      </c>
      <c r="S30" s="46" t="s">
        <v>17</v>
      </c>
    </row>
    <row r="31" spans="2:19" ht="12.75" customHeight="1">
      <c r="B31" s="97" t="s">
        <v>124</v>
      </c>
      <c r="C31" s="93">
        <v>2007</v>
      </c>
      <c r="D31" s="5" t="s">
        <v>19</v>
      </c>
      <c r="E31" s="27">
        <v>268</v>
      </c>
      <c r="F31" s="11">
        <v>0.235</v>
      </c>
      <c r="G31" s="10" t="s">
        <v>43</v>
      </c>
      <c r="H31" s="8">
        <v>14.16186124449827</v>
      </c>
      <c r="I31" s="10" t="s">
        <v>44</v>
      </c>
      <c r="J31" s="8">
        <v>22.473684210526315</v>
      </c>
      <c r="K31" s="9" t="s">
        <v>17</v>
      </c>
      <c r="L31" s="10" t="s">
        <v>17</v>
      </c>
      <c r="M31" s="10" t="s">
        <v>17</v>
      </c>
      <c r="N31" s="10" t="s">
        <v>17</v>
      </c>
      <c r="O31" s="10" t="s">
        <v>17</v>
      </c>
      <c r="P31" s="10" t="s">
        <v>17</v>
      </c>
      <c r="Q31" s="10" t="s">
        <v>17</v>
      </c>
      <c r="R31" s="10" t="s">
        <v>17</v>
      </c>
      <c r="S31" s="10" t="s">
        <v>17</v>
      </c>
    </row>
    <row r="32" spans="2:19" ht="12.75" customHeight="1">
      <c r="B32" s="97"/>
      <c r="C32" s="94"/>
      <c r="D32" s="5" t="s">
        <v>16</v>
      </c>
      <c r="E32" s="27">
        <v>145</v>
      </c>
      <c r="F32" s="11">
        <v>0.5545</v>
      </c>
      <c r="G32" s="10">
        <v>29</v>
      </c>
      <c r="H32" s="8">
        <v>215.08605646947998</v>
      </c>
      <c r="I32" s="10">
        <v>0</v>
      </c>
      <c r="J32" s="8">
        <v>0</v>
      </c>
      <c r="K32" s="9" t="s">
        <v>17</v>
      </c>
      <c r="L32" s="10" t="s">
        <v>17</v>
      </c>
      <c r="M32" s="10" t="s">
        <v>17</v>
      </c>
      <c r="N32" s="10" t="s">
        <v>17</v>
      </c>
      <c r="O32" s="10" t="s">
        <v>17</v>
      </c>
      <c r="P32" s="10" t="s">
        <v>17</v>
      </c>
      <c r="Q32" s="10" t="s">
        <v>17</v>
      </c>
      <c r="R32" s="10" t="s">
        <v>17</v>
      </c>
      <c r="S32" s="10" t="s">
        <v>17</v>
      </c>
    </row>
    <row r="33" spans="2:19" ht="12.75" customHeight="1">
      <c r="B33" s="4" t="s">
        <v>125</v>
      </c>
      <c r="C33" s="22">
        <v>2007</v>
      </c>
      <c r="D33" s="5" t="s">
        <v>19</v>
      </c>
      <c r="E33" s="27">
        <v>688</v>
      </c>
      <c r="F33" s="11">
        <v>0.4395</v>
      </c>
      <c r="G33" s="10" t="s">
        <v>45</v>
      </c>
      <c r="H33" s="8">
        <v>14.078826847528372</v>
      </c>
      <c r="I33" s="10" t="s">
        <v>46</v>
      </c>
      <c r="J33" s="8">
        <v>4.615384615384615</v>
      </c>
      <c r="K33" s="9" t="s">
        <v>17</v>
      </c>
      <c r="L33" s="10" t="s">
        <v>17</v>
      </c>
      <c r="M33" s="10" t="s">
        <v>17</v>
      </c>
      <c r="N33" s="10" t="s">
        <v>17</v>
      </c>
      <c r="O33" s="10" t="s">
        <v>17</v>
      </c>
      <c r="P33" s="10" t="s">
        <v>47</v>
      </c>
      <c r="Q33" s="10" t="s">
        <v>17</v>
      </c>
      <c r="R33" s="10" t="s">
        <v>17</v>
      </c>
      <c r="S33" s="10" t="s">
        <v>17</v>
      </c>
    </row>
    <row r="34" spans="2:19" ht="12.75" customHeight="1">
      <c r="B34" s="98" t="s">
        <v>48</v>
      </c>
      <c r="C34" s="99"/>
      <c r="D34" s="80"/>
      <c r="E34" s="80"/>
      <c r="F34" s="80"/>
      <c r="G34" s="79"/>
      <c r="H34" s="79"/>
      <c r="I34" s="79"/>
      <c r="J34" s="79"/>
      <c r="K34" s="80"/>
      <c r="L34" s="80"/>
      <c r="M34" s="80"/>
      <c r="N34" s="80"/>
      <c r="O34" s="80"/>
      <c r="P34" s="80"/>
      <c r="Q34" s="80"/>
      <c r="R34" s="80"/>
      <c r="S34" s="81"/>
    </row>
    <row r="35" spans="2:19" ht="12.75" customHeight="1">
      <c r="B35" s="4" t="s">
        <v>126</v>
      </c>
      <c r="C35" s="22">
        <v>2007</v>
      </c>
      <c r="D35" s="5" t="s">
        <v>19</v>
      </c>
      <c r="E35" s="27">
        <v>543</v>
      </c>
      <c r="F35" s="11">
        <v>0.2025</v>
      </c>
      <c r="G35" s="10" t="s">
        <v>49</v>
      </c>
      <c r="H35" s="8">
        <v>9.243964632012343</v>
      </c>
      <c r="I35" s="10" t="s">
        <v>17</v>
      </c>
      <c r="J35" s="9" t="s">
        <v>17</v>
      </c>
      <c r="K35" s="9" t="s">
        <v>17</v>
      </c>
      <c r="L35" s="10" t="s">
        <v>17</v>
      </c>
      <c r="M35" s="10" t="s">
        <v>17</v>
      </c>
      <c r="N35" s="10" t="s">
        <v>17</v>
      </c>
      <c r="O35" s="10" t="s">
        <v>17</v>
      </c>
      <c r="P35" s="10" t="s">
        <v>17</v>
      </c>
      <c r="Q35" s="10" t="s">
        <v>17</v>
      </c>
      <c r="R35" s="10" t="s">
        <v>17</v>
      </c>
      <c r="S35" s="9" t="s">
        <v>17</v>
      </c>
    </row>
    <row r="36" spans="2:19" ht="12.75" customHeight="1">
      <c r="B36" s="98" t="s">
        <v>50</v>
      </c>
      <c r="C36" s="99"/>
      <c r="D36" s="80"/>
      <c r="E36" s="80"/>
      <c r="F36" s="80"/>
      <c r="G36" s="79"/>
      <c r="H36" s="79"/>
      <c r="I36" s="79"/>
      <c r="J36" s="79"/>
      <c r="K36" s="80"/>
      <c r="L36" s="80"/>
      <c r="M36" s="80"/>
      <c r="N36" s="80"/>
      <c r="O36" s="80"/>
      <c r="P36" s="80"/>
      <c r="Q36" s="80"/>
      <c r="R36" s="80"/>
      <c r="S36" s="81"/>
    </row>
    <row r="37" spans="2:19" ht="12.75" customHeight="1">
      <c r="B37" s="4" t="s">
        <v>127</v>
      </c>
      <c r="C37" s="22">
        <v>2007</v>
      </c>
      <c r="D37" s="5" t="s">
        <v>19</v>
      </c>
      <c r="E37" s="27">
        <v>399</v>
      </c>
      <c r="F37" s="11">
        <v>0.1207</v>
      </c>
      <c r="G37" s="10" t="s">
        <v>51</v>
      </c>
      <c r="H37" s="8">
        <v>10.771071553383862</v>
      </c>
      <c r="I37" s="10" t="s">
        <v>17</v>
      </c>
      <c r="J37" s="9" t="s">
        <v>17</v>
      </c>
      <c r="K37" s="9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0" t="s">
        <v>17</v>
      </c>
      <c r="Q37" s="10" t="s">
        <v>17</v>
      </c>
      <c r="R37" s="10" t="s">
        <v>17</v>
      </c>
      <c r="S37" s="10" t="s">
        <v>17</v>
      </c>
    </row>
    <row r="38" spans="2:19" ht="12.75" customHeight="1">
      <c r="B38" s="4" t="s">
        <v>128</v>
      </c>
      <c r="C38" s="22">
        <v>2007</v>
      </c>
      <c r="D38" s="5" t="s">
        <v>19</v>
      </c>
      <c r="E38" s="27">
        <v>431</v>
      </c>
      <c r="F38" s="11">
        <v>0.1155</v>
      </c>
      <c r="G38" s="10" t="s">
        <v>52</v>
      </c>
      <c r="H38" s="8">
        <v>11.327508811629718</v>
      </c>
      <c r="I38" s="10" t="s">
        <v>17</v>
      </c>
      <c r="J38" s="9" t="s">
        <v>17</v>
      </c>
      <c r="K38" s="9" t="s">
        <v>17</v>
      </c>
      <c r="L38" s="10" t="s">
        <v>17</v>
      </c>
      <c r="M38" s="10" t="s">
        <v>17</v>
      </c>
      <c r="N38" s="10" t="s">
        <v>17</v>
      </c>
      <c r="O38" s="10" t="s">
        <v>17</v>
      </c>
      <c r="P38" s="10" t="s">
        <v>17</v>
      </c>
      <c r="Q38" s="10" t="s">
        <v>17</v>
      </c>
      <c r="R38" s="10" t="s">
        <v>17</v>
      </c>
      <c r="S38" s="10" t="s">
        <v>17</v>
      </c>
    </row>
    <row r="39" spans="2:19" ht="12.75" customHeight="1">
      <c r="B39" s="98" t="s">
        <v>53</v>
      </c>
      <c r="C39" s="99"/>
      <c r="D39" s="80"/>
      <c r="E39" s="80"/>
      <c r="F39" s="80"/>
      <c r="G39" s="79"/>
      <c r="H39" s="79"/>
      <c r="I39" s="79"/>
      <c r="J39" s="79"/>
      <c r="K39" s="80"/>
      <c r="L39" s="80"/>
      <c r="M39" s="80"/>
      <c r="N39" s="80"/>
      <c r="O39" s="80"/>
      <c r="P39" s="80"/>
      <c r="Q39" s="80"/>
      <c r="R39" s="80"/>
      <c r="S39" s="81"/>
    </row>
    <row r="40" spans="2:19" ht="12.75" customHeight="1">
      <c r="B40" s="91" t="s">
        <v>129</v>
      </c>
      <c r="C40" s="22">
        <v>2007</v>
      </c>
      <c r="D40" s="5" t="s">
        <v>19</v>
      </c>
      <c r="E40" s="27">
        <v>555</v>
      </c>
      <c r="F40" s="11">
        <v>0.157</v>
      </c>
      <c r="G40" s="10" t="s">
        <v>54</v>
      </c>
      <c r="H40" s="8">
        <v>9.195511410470607</v>
      </c>
      <c r="I40" s="10" t="s">
        <v>17</v>
      </c>
      <c r="J40" s="9" t="s">
        <v>17</v>
      </c>
      <c r="K40" s="9" t="s">
        <v>17</v>
      </c>
      <c r="L40" s="10" t="s">
        <v>17</v>
      </c>
      <c r="M40" s="10" t="s">
        <v>17</v>
      </c>
      <c r="N40" s="10" t="s">
        <v>17</v>
      </c>
      <c r="O40" s="10" t="s">
        <v>17</v>
      </c>
      <c r="P40" s="10" t="s">
        <v>17</v>
      </c>
      <c r="Q40" s="10" t="s">
        <v>17</v>
      </c>
      <c r="R40" s="10" t="s">
        <v>17</v>
      </c>
      <c r="S40" s="10" t="s">
        <v>17</v>
      </c>
    </row>
    <row r="41" spans="2:19" ht="12.75" customHeight="1">
      <c r="B41" s="92"/>
      <c r="C41" s="48">
        <v>2008</v>
      </c>
      <c r="D41" s="41" t="s">
        <v>19</v>
      </c>
      <c r="E41" s="42">
        <f>'[1]Sheet1'!$E$98</f>
        <v>560</v>
      </c>
      <c r="F41" s="47">
        <v>0.168651763875</v>
      </c>
      <c r="G41" s="46" t="s">
        <v>103</v>
      </c>
      <c r="H41" s="45">
        <v>8.85246260742161</v>
      </c>
      <c r="I41" s="46" t="s">
        <v>17</v>
      </c>
      <c r="J41" s="46" t="s">
        <v>17</v>
      </c>
      <c r="K41" s="46" t="s">
        <v>17</v>
      </c>
      <c r="L41" s="46" t="s">
        <v>17</v>
      </c>
      <c r="M41" s="46" t="s">
        <v>17</v>
      </c>
      <c r="N41" s="46" t="s">
        <v>17</v>
      </c>
      <c r="O41" s="46" t="s">
        <v>17</v>
      </c>
      <c r="P41" s="46" t="s">
        <v>17</v>
      </c>
      <c r="Q41" s="46" t="s">
        <v>17</v>
      </c>
      <c r="R41" s="46" t="s">
        <v>17</v>
      </c>
      <c r="S41" s="46" t="s">
        <v>17</v>
      </c>
    </row>
    <row r="42" spans="2:19" ht="12.75" customHeight="1">
      <c r="B42" s="91" t="s">
        <v>130</v>
      </c>
      <c r="C42" s="22">
        <v>2007</v>
      </c>
      <c r="D42" s="5" t="s">
        <v>19</v>
      </c>
      <c r="E42" s="27">
        <v>425</v>
      </c>
      <c r="F42" s="25">
        <v>0.0994</v>
      </c>
      <c r="G42" s="10" t="s">
        <v>55</v>
      </c>
      <c r="H42" s="24">
        <v>7.513258167311961</v>
      </c>
      <c r="I42" s="10" t="s">
        <v>17</v>
      </c>
      <c r="J42" s="10" t="s">
        <v>17</v>
      </c>
      <c r="K42" s="10" t="s">
        <v>17</v>
      </c>
      <c r="L42" s="10" t="s">
        <v>17</v>
      </c>
      <c r="M42" s="10" t="s">
        <v>17</v>
      </c>
      <c r="N42" s="10" t="s">
        <v>17</v>
      </c>
      <c r="O42" s="10" t="s">
        <v>17</v>
      </c>
      <c r="P42" s="10" t="s">
        <v>17</v>
      </c>
      <c r="Q42" s="10" t="s">
        <v>17</v>
      </c>
      <c r="R42" s="10" t="s">
        <v>17</v>
      </c>
      <c r="S42" s="10" t="s">
        <v>17</v>
      </c>
    </row>
    <row r="43" spans="2:19" ht="12.75" customHeight="1">
      <c r="B43" s="92"/>
      <c r="C43" s="48">
        <v>2008</v>
      </c>
      <c r="D43" s="41" t="s">
        <v>19</v>
      </c>
      <c r="E43" s="42">
        <f>'[1]Sheet1'!$E$117</f>
        <v>476</v>
      </c>
      <c r="F43" s="43">
        <v>0.11272682519999999</v>
      </c>
      <c r="G43" s="46" t="s">
        <v>104</v>
      </c>
      <c r="H43" s="45">
        <v>11.522601590407803</v>
      </c>
      <c r="I43" s="46" t="s">
        <v>17</v>
      </c>
      <c r="J43" s="46" t="s">
        <v>17</v>
      </c>
      <c r="K43" s="46" t="s">
        <v>17</v>
      </c>
      <c r="L43" s="46" t="s">
        <v>17</v>
      </c>
      <c r="M43" s="46" t="s">
        <v>17</v>
      </c>
      <c r="N43" s="46" t="s">
        <v>17</v>
      </c>
      <c r="O43" s="46" t="s">
        <v>17</v>
      </c>
      <c r="P43" s="46" t="s">
        <v>17</v>
      </c>
      <c r="Q43" s="46" t="s">
        <v>17</v>
      </c>
      <c r="R43" s="46" t="s">
        <v>17</v>
      </c>
      <c r="S43" s="46" t="s">
        <v>17</v>
      </c>
    </row>
    <row r="44" spans="2:19" ht="12.75" customHeight="1">
      <c r="B44" s="98" t="s">
        <v>56</v>
      </c>
      <c r="C44" s="99"/>
      <c r="D44" s="100"/>
      <c r="E44" s="100"/>
      <c r="F44" s="100"/>
      <c r="G44" s="79"/>
      <c r="H44" s="79"/>
      <c r="I44" s="79"/>
      <c r="J44" s="79"/>
      <c r="K44" s="100"/>
      <c r="L44" s="100"/>
      <c r="M44" s="100"/>
      <c r="N44" s="100"/>
      <c r="O44" s="100"/>
      <c r="P44" s="100"/>
      <c r="Q44" s="100"/>
      <c r="R44" s="100"/>
      <c r="S44" s="101"/>
    </row>
    <row r="45" spans="2:19" ht="12.75" customHeight="1">
      <c r="B45" s="91" t="s">
        <v>131</v>
      </c>
      <c r="C45" s="22">
        <v>2007</v>
      </c>
      <c r="D45" s="5" t="s">
        <v>19</v>
      </c>
      <c r="E45" s="27">
        <f>'[1]Sheet1'!$Q$134</f>
        <v>446</v>
      </c>
      <c r="F45" s="11">
        <v>0.20575216755</v>
      </c>
      <c r="G45" s="10" t="s">
        <v>57</v>
      </c>
      <c r="H45" s="8">
        <v>11.63644444444445</v>
      </c>
      <c r="I45" s="10" t="s">
        <v>58</v>
      </c>
      <c r="J45" s="8">
        <v>23.00566037735849</v>
      </c>
      <c r="K45" s="9" t="s">
        <v>17</v>
      </c>
      <c r="L45" s="9" t="s">
        <v>17</v>
      </c>
      <c r="M45" s="9" t="s">
        <v>17</v>
      </c>
      <c r="N45" s="9" t="s">
        <v>17</v>
      </c>
      <c r="O45" s="9" t="s">
        <v>17</v>
      </c>
      <c r="P45" s="9" t="s">
        <v>17</v>
      </c>
      <c r="Q45" s="9" t="s">
        <v>17</v>
      </c>
      <c r="R45" s="9" t="s">
        <v>17</v>
      </c>
      <c r="S45" s="9" t="s">
        <v>17</v>
      </c>
    </row>
    <row r="46" spans="2:19" ht="12.75" customHeight="1">
      <c r="B46" s="92"/>
      <c r="C46" s="48">
        <v>2008</v>
      </c>
      <c r="D46" s="41" t="s">
        <v>19</v>
      </c>
      <c r="E46" s="42">
        <f>'[1]Sheet1'!$E$134</f>
        <v>456</v>
      </c>
      <c r="F46" s="47">
        <v>0.21879160155000002</v>
      </c>
      <c r="G46" s="46" t="s">
        <v>105</v>
      </c>
      <c r="H46" s="63">
        <v>16.365296803652967</v>
      </c>
      <c r="I46" s="46" t="s">
        <v>106</v>
      </c>
      <c r="J46" s="63">
        <v>33.26646571304525</v>
      </c>
      <c r="K46" s="49" t="s">
        <v>17</v>
      </c>
      <c r="L46" s="49" t="s">
        <v>17</v>
      </c>
      <c r="M46" s="49" t="s">
        <v>17</v>
      </c>
      <c r="N46" s="49" t="s">
        <v>17</v>
      </c>
      <c r="O46" s="49" t="s">
        <v>17</v>
      </c>
      <c r="P46" s="49" t="s">
        <v>17</v>
      </c>
      <c r="Q46" s="49" t="s">
        <v>17</v>
      </c>
      <c r="R46" s="49" t="s">
        <v>17</v>
      </c>
      <c r="S46" s="49" t="s">
        <v>17</v>
      </c>
    </row>
    <row r="47" spans="2:19" s="40" customFormat="1" ht="12.75" customHeight="1">
      <c r="B47" s="50" t="s">
        <v>132</v>
      </c>
      <c r="C47" s="34">
        <v>2008</v>
      </c>
      <c r="D47" s="35" t="s">
        <v>19</v>
      </c>
      <c r="E47" s="51">
        <f>'[1]Sheet1'!$E$151</f>
        <v>438.5</v>
      </c>
      <c r="F47" s="52">
        <v>0.168594372</v>
      </c>
      <c r="G47" s="38" t="s">
        <v>107</v>
      </c>
      <c r="H47" s="64">
        <v>17.689200958826376</v>
      </c>
      <c r="I47" s="38" t="s">
        <v>108</v>
      </c>
      <c r="J47" s="64">
        <v>22.838709677419356</v>
      </c>
      <c r="K47" s="53" t="s">
        <v>17</v>
      </c>
      <c r="L47" s="53" t="s">
        <v>17</v>
      </c>
      <c r="M47" s="53" t="s">
        <v>17</v>
      </c>
      <c r="N47" s="53" t="s">
        <v>17</v>
      </c>
      <c r="O47" s="53" t="s">
        <v>17</v>
      </c>
      <c r="P47" s="53" t="s">
        <v>17</v>
      </c>
      <c r="Q47" s="53" t="s">
        <v>17</v>
      </c>
      <c r="R47" s="53" t="s">
        <v>17</v>
      </c>
      <c r="S47" s="53" t="s">
        <v>17</v>
      </c>
    </row>
    <row r="48" spans="2:19" ht="12.75" customHeight="1">
      <c r="B48" s="91" t="s">
        <v>133</v>
      </c>
      <c r="C48" s="22">
        <v>2007</v>
      </c>
      <c r="D48" s="5" t="s">
        <v>19</v>
      </c>
      <c r="E48" s="24">
        <v>457</v>
      </c>
      <c r="F48" s="11">
        <v>0.2227</v>
      </c>
      <c r="G48" s="10" t="s">
        <v>59</v>
      </c>
      <c r="H48" s="8">
        <v>16.0167464114832</v>
      </c>
      <c r="I48" s="10" t="s">
        <v>60</v>
      </c>
      <c r="J48" s="8">
        <v>23.38888888888889</v>
      </c>
      <c r="K48" s="9" t="s">
        <v>17</v>
      </c>
      <c r="L48" s="9" t="s">
        <v>17</v>
      </c>
      <c r="M48" s="9" t="s">
        <v>17</v>
      </c>
      <c r="N48" s="9" t="s">
        <v>17</v>
      </c>
      <c r="O48" s="9" t="s">
        <v>17</v>
      </c>
      <c r="P48" s="9" t="s">
        <v>17</v>
      </c>
      <c r="Q48" s="9" t="s">
        <v>17</v>
      </c>
      <c r="R48" s="9" t="s">
        <v>17</v>
      </c>
      <c r="S48" s="9" t="s">
        <v>17</v>
      </c>
    </row>
    <row r="49" spans="2:19" ht="12.75" customHeight="1">
      <c r="B49" s="92"/>
      <c r="C49" s="48">
        <v>2008</v>
      </c>
      <c r="D49" s="41" t="s">
        <v>19</v>
      </c>
      <c r="E49" s="42">
        <f>'[1]Sheet1'!$E$168</f>
        <v>458</v>
      </c>
      <c r="F49" s="43">
        <v>0.20153730825</v>
      </c>
      <c r="G49" s="46" t="s">
        <v>109</v>
      </c>
      <c r="H49" s="63">
        <v>15.938775510204081</v>
      </c>
      <c r="I49" s="46" t="s">
        <v>110</v>
      </c>
      <c r="J49" s="63">
        <v>57.875</v>
      </c>
      <c r="K49" s="49" t="s">
        <v>17</v>
      </c>
      <c r="L49" s="49" t="s">
        <v>17</v>
      </c>
      <c r="M49" s="49" t="s">
        <v>17</v>
      </c>
      <c r="N49" s="49" t="s">
        <v>17</v>
      </c>
      <c r="O49" s="49" t="s">
        <v>17</v>
      </c>
      <c r="P49" s="49" t="s">
        <v>17</v>
      </c>
      <c r="Q49" s="49" t="s">
        <v>17</v>
      </c>
      <c r="R49" s="49" t="s">
        <v>17</v>
      </c>
      <c r="S49" s="49" t="s">
        <v>17</v>
      </c>
    </row>
    <row r="50" spans="2:19" s="40" customFormat="1" ht="12.75" customHeight="1">
      <c r="B50" s="50" t="s">
        <v>134</v>
      </c>
      <c r="C50" s="34">
        <v>2008</v>
      </c>
      <c r="D50" s="35" t="s">
        <v>19</v>
      </c>
      <c r="E50" s="51">
        <f>'[1]Sheet1'!$E$185</f>
        <v>446</v>
      </c>
      <c r="F50" s="54">
        <v>0.185857848</v>
      </c>
      <c r="G50" s="38" t="s">
        <v>111</v>
      </c>
      <c r="H50" s="64">
        <v>26.607361963190183</v>
      </c>
      <c r="I50" s="38" t="s">
        <v>112</v>
      </c>
      <c r="J50" s="64">
        <v>47</v>
      </c>
      <c r="K50" s="53" t="s">
        <v>17</v>
      </c>
      <c r="L50" s="53" t="s">
        <v>17</v>
      </c>
      <c r="M50" s="53" t="s">
        <v>17</v>
      </c>
      <c r="N50" s="53" t="s">
        <v>17</v>
      </c>
      <c r="O50" s="53" t="s">
        <v>17</v>
      </c>
      <c r="P50" s="53" t="s">
        <v>17</v>
      </c>
      <c r="Q50" s="53" t="s">
        <v>17</v>
      </c>
      <c r="R50" s="53" t="s">
        <v>17</v>
      </c>
      <c r="S50" s="53" t="s">
        <v>17</v>
      </c>
    </row>
    <row r="51" spans="2:19" ht="12.75" customHeight="1">
      <c r="B51" s="82" t="s">
        <v>61</v>
      </c>
      <c r="C51" s="82"/>
      <c r="D51" s="82"/>
      <c r="E51" s="82"/>
      <c r="F51" s="83"/>
      <c r="G51" s="84"/>
      <c r="H51" s="84"/>
      <c r="I51" s="84"/>
      <c r="J51" s="84"/>
      <c r="K51" s="82"/>
      <c r="L51" s="82"/>
      <c r="M51" s="82"/>
      <c r="N51" s="82"/>
      <c r="O51" s="82"/>
      <c r="P51" s="82"/>
      <c r="Q51" s="82"/>
      <c r="R51" s="82"/>
      <c r="S51" s="82"/>
    </row>
    <row r="52" spans="2:19" ht="12.75" customHeight="1">
      <c r="B52" s="91" t="s">
        <v>135</v>
      </c>
      <c r="C52" s="93">
        <v>2007</v>
      </c>
      <c r="D52" s="5" t="s">
        <v>19</v>
      </c>
      <c r="E52" s="27">
        <v>283</v>
      </c>
      <c r="F52" s="11">
        <v>0.2932</v>
      </c>
      <c r="G52" s="10" t="s">
        <v>62</v>
      </c>
      <c r="H52" s="24">
        <v>23.71232876712329</v>
      </c>
      <c r="I52" s="10" t="s">
        <v>17</v>
      </c>
      <c r="J52" s="10" t="s">
        <v>17</v>
      </c>
      <c r="K52" s="9" t="s">
        <v>17</v>
      </c>
      <c r="L52" s="10" t="s">
        <v>63</v>
      </c>
      <c r="M52" s="10" t="s">
        <v>17</v>
      </c>
      <c r="N52" s="10" t="s">
        <v>64</v>
      </c>
      <c r="O52" s="10" t="s">
        <v>65</v>
      </c>
      <c r="P52" s="10" t="s">
        <v>66</v>
      </c>
      <c r="Q52" s="10" t="s">
        <v>67</v>
      </c>
      <c r="R52" s="10" t="s">
        <v>17</v>
      </c>
      <c r="S52" s="10" t="s">
        <v>17</v>
      </c>
    </row>
    <row r="53" spans="2:19" ht="12.75" customHeight="1">
      <c r="B53" s="103"/>
      <c r="C53" s="94"/>
      <c r="D53" s="5" t="s">
        <v>16</v>
      </c>
      <c r="E53" s="27">
        <v>535</v>
      </c>
      <c r="F53" s="11">
        <v>0.4865</v>
      </c>
      <c r="G53" s="10">
        <v>33</v>
      </c>
      <c r="H53" s="24">
        <v>78.17635778995711</v>
      </c>
      <c r="I53" s="10" t="s">
        <v>17</v>
      </c>
      <c r="J53" s="10" t="s">
        <v>17</v>
      </c>
      <c r="K53" s="9" t="s">
        <v>17</v>
      </c>
      <c r="L53" s="10">
        <v>0</v>
      </c>
      <c r="M53" s="10" t="s">
        <v>17</v>
      </c>
      <c r="N53" s="10">
        <v>0</v>
      </c>
      <c r="O53" s="10">
        <v>0</v>
      </c>
      <c r="P53" s="10">
        <v>5</v>
      </c>
      <c r="Q53" s="10">
        <v>63</v>
      </c>
      <c r="R53" s="10" t="s">
        <v>17</v>
      </c>
      <c r="S53" s="10" t="s">
        <v>17</v>
      </c>
    </row>
    <row r="54" spans="2:19" ht="12.75" customHeight="1">
      <c r="B54" s="103"/>
      <c r="C54" s="95">
        <v>2008</v>
      </c>
      <c r="D54" s="41" t="s">
        <v>19</v>
      </c>
      <c r="E54" s="42">
        <f>(SUM('[1]Sheet1'!$E$197:$E$198,'[1]Sheet1'!$E$201))</f>
        <v>303</v>
      </c>
      <c r="F54" s="43">
        <v>0.32655976875</v>
      </c>
      <c r="G54" s="46" t="s">
        <v>113</v>
      </c>
      <c r="H54" s="45">
        <v>37.88528507312458</v>
      </c>
      <c r="I54" s="46" t="s">
        <v>17</v>
      </c>
      <c r="J54" s="46" t="s">
        <v>17</v>
      </c>
      <c r="K54" s="46" t="s">
        <v>17</v>
      </c>
      <c r="L54" s="46" t="s">
        <v>81</v>
      </c>
      <c r="M54" s="46" t="s">
        <v>24</v>
      </c>
      <c r="N54" s="46" t="s">
        <v>82</v>
      </c>
      <c r="O54" s="46" t="s">
        <v>83</v>
      </c>
      <c r="P54" s="46" t="s">
        <v>84</v>
      </c>
      <c r="Q54" s="46" t="s">
        <v>85</v>
      </c>
      <c r="R54" s="46" t="s">
        <v>17</v>
      </c>
      <c r="S54" s="46" t="s">
        <v>17</v>
      </c>
    </row>
    <row r="55" spans="2:19" ht="12.75" customHeight="1">
      <c r="B55" s="92"/>
      <c r="C55" s="96"/>
      <c r="D55" s="41" t="s">
        <v>16</v>
      </c>
      <c r="E55" s="42">
        <f>SUM('[1]Sheet1'!$E$191:$E$194)</f>
        <v>561</v>
      </c>
      <c r="F55" s="43">
        <v>0.5147362485</v>
      </c>
      <c r="G55" s="46">
        <v>20</v>
      </c>
      <c r="H55" s="45">
        <v>150.36253192309363</v>
      </c>
      <c r="I55" s="46" t="s">
        <v>17</v>
      </c>
      <c r="J55" s="46" t="s">
        <v>17</v>
      </c>
      <c r="K55" s="46" t="s">
        <v>17</v>
      </c>
      <c r="L55" s="46">
        <v>3</v>
      </c>
      <c r="M55" s="46">
        <v>589</v>
      </c>
      <c r="N55" s="46">
        <v>0</v>
      </c>
      <c r="O55" s="55">
        <v>0</v>
      </c>
      <c r="P55" s="46">
        <v>0</v>
      </c>
      <c r="Q55" s="46">
        <v>198</v>
      </c>
      <c r="R55" s="46" t="s">
        <v>17</v>
      </c>
      <c r="S55" s="46" t="s">
        <v>17</v>
      </c>
    </row>
    <row r="56" spans="2:19" ht="12.75" customHeight="1">
      <c r="B56" s="98" t="s">
        <v>68</v>
      </c>
      <c r="C56" s="99"/>
      <c r="D56" s="80"/>
      <c r="E56" s="80"/>
      <c r="F56" s="80"/>
      <c r="G56" s="79"/>
      <c r="H56" s="79"/>
      <c r="I56" s="79"/>
      <c r="J56" s="79"/>
      <c r="K56" s="100"/>
      <c r="L56" s="100"/>
      <c r="M56" s="100"/>
      <c r="N56" s="100"/>
      <c r="O56" s="100"/>
      <c r="P56" s="100"/>
      <c r="Q56" s="100"/>
      <c r="R56" s="100"/>
      <c r="S56" s="101"/>
    </row>
    <row r="57" spans="2:19" ht="12.75" customHeight="1">
      <c r="B57" s="4" t="s">
        <v>136</v>
      </c>
      <c r="C57" s="22">
        <v>2007</v>
      </c>
      <c r="D57" s="5" t="s">
        <v>16</v>
      </c>
      <c r="E57" s="27">
        <v>4162</v>
      </c>
      <c r="F57" s="11">
        <v>11.019</v>
      </c>
      <c r="G57" s="10">
        <v>52</v>
      </c>
      <c r="H57" s="8">
        <v>293.66495504125817</v>
      </c>
      <c r="I57" s="10">
        <v>1</v>
      </c>
      <c r="J57" s="24">
        <v>770.6971187583754</v>
      </c>
      <c r="K57" s="9" t="s">
        <v>17</v>
      </c>
      <c r="L57" s="10" t="s">
        <v>17</v>
      </c>
      <c r="M57" s="10" t="s">
        <v>17</v>
      </c>
      <c r="N57" s="10">
        <v>19</v>
      </c>
      <c r="O57" s="10">
        <v>6</v>
      </c>
      <c r="P57" s="10" t="s">
        <v>17</v>
      </c>
      <c r="Q57" s="10" t="s">
        <v>17</v>
      </c>
      <c r="R57" s="10" t="s">
        <v>17</v>
      </c>
      <c r="S57" s="10" t="s">
        <v>17</v>
      </c>
    </row>
    <row r="58" spans="2:19" ht="12.75" customHeight="1">
      <c r="B58" s="4" t="s">
        <v>137</v>
      </c>
      <c r="C58" s="22">
        <v>2007</v>
      </c>
      <c r="D58" s="5" t="s">
        <v>16</v>
      </c>
      <c r="E58" s="26">
        <v>3195</v>
      </c>
      <c r="F58" s="6">
        <v>6.7915</v>
      </c>
      <c r="G58" s="10">
        <v>3</v>
      </c>
      <c r="H58" s="8">
        <v>140.17806429969318</v>
      </c>
      <c r="I58" s="10" t="s">
        <v>17</v>
      </c>
      <c r="J58" s="10" t="s">
        <v>17</v>
      </c>
      <c r="K58" s="9" t="s">
        <v>17</v>
      </c>
      <c r="L58" s="10">
        <v>14</v>
      </c>
      <c r="M58" s="10">
        <v>34</v>
      </c>
      <c r="N58" s="10">
        <v>6</v>
      </c>
      <c r="O58" s="10">
        <v>3</v>
      </c>
      <c r="P58" s="10" t="s">
        <v>17</v>
      </c>
      <c r="Q58" s="10" t="s">
        <v>17</v>
      </c>
      <c r="R58" s="10">
        <v>4</v>
      </c>
      <c r="S58" s="10">
        <v>2</v>
      </c>
    </row>
    <row r="59" spans="2:19" ht="12.75" customHeight="1">
      <c r="B59" s="91" t="s">
        <v>138</v>
      </c>
      <c r="C59" s="93">
        <v>2007</v>
      </c>
      <c r="D59" s="5" t="s">
        <v>19</v>
      </c>
      <c r="E59" s="26">
        <v>189</v>
      </c>
      <c r="F59" s="6">
        <v>0.1692</v>
      </c>
      <c r="G59" s="10" t="s">
        <v>69</v>
      </c>
      <c r="H59" s="8">
        <v>51.398523809523816</v>
      </c>
      <c r="I59" s="10" t="s">
        <v>17</v>
      </c>
      <c r="J59" s="10" t="s">
        <v>17</v>
      </c>
      <c r="K59" s="9" t="s">
        <v>17</v>
      </c>
      <c r="L59" s="10" t="s">
        <v>70</v>
      </c>
      <c r="M59" s="10" t="s">
        <v>24</v>
      </c>
      <c r="N59" s="10" t="s">
        <v>71</v>
      </c>
      <c r="O59" s="10" t="s">
        <v>72</v>
      </c>
      <c r="P59" s="10" t="s">
        <v>73</v>
      </c>
      <c r="Q59" s="10" t="s">
        <v>74</v>
      </c>
      <c r="R59" s="10" t="s">
        <v>17</v>
      </c>
      <c r="S59" s="10" t="s">
        <v>17</v>
      </c>
    </row>
    <row r="60" spans="2:19" ht="12.75" customHeight="1">
      <c r="B60" s="103"/>
      <c r="C60" s="94"/>
      <c r="D60" s="5" t="s">
        <v>16</v>
      </c>
      <c r="E60" s="26">
        <v>1752</v>
      </c>
      <c r="F60" s="6">
        <v>2.586</v>
      </c>
      <c r="G60" s="10">
        <v>117</v>
      </c>
      <c r="H60" s="8">
        <v>119.68877091551263</v>
      </c>
      <c r="I60" s="10" t="s">
        <v>17</v>
      </c>
      <c r="J60" s="10" t="s">
        <v>17</v>
      </c>
      <c r="K60" s="9" t="s">
        <v>17</v>
      </c>
      <c r="L60" s="10">
        <v>0</v>
      </c>
      <c r="M60" s="10">
        <v>1112</v>
      </c>
      <c r="N60" s="10">
        <v>54</v>
      </c>
      <c r="O60" s="10">
        <v>0</v>
      </c>
      <c r="P60" s="10">
        <v>0</v>
      </c>
      <c r="Q60" s="10">
        <v>26</v>
      </c>
      <c r="R60" s="10" t="s">
        <v>17</v>
      </c>
      <c r="S60" s="10" t="s">
        <v>17</v>
      </c>
    </row>
    <row r="61" spans="2:19" ht="12.75" customHeight="1">
      <c r="B61" s="103"/>
      <c r="C61" s="95">
        <v>2008</v>
      </c>
      <c r="D61" s="41" t="s">
        <v>19</v>
      </c>
      <c r="E61" s="56">
        <f>SUM('[1]Sheet1'!$E$215)</f>
        <v>189</v>
      </c>
      <c r="F61" s="57">
        <v>0.208263636</v>
      </c>
      <c r="G61" s="46" t="s">
        <v>114</v>
      </c>
      <c r="H61" s="63">
        <v>38</v>
      </c>
      <c r="I61" s="46" t="s">
        <v>17</v>
      </c>
      <c r="J61" s="46" t="s">
        <v>17</v>
      </c>
      <c r="K61" s="46" t="s">
        <v>17</v>
      </c>
      <c r="L61" s="46" t="s">
        <v>86</v>
      </c>
      <c r="M61" s="46" t="s">
        <v>24</v>
      </c>
      <c r="N61" s="46" t="s">
        <v>87</v>
      </c>
      <c r="O61" s="46" t="s">
        <v>63</v>
      </c>
      <c r="P61" s="46" t="s">
        <v>88</v>
      </c>
      <c r="Q61" s="46" t="s">
        <v>89</v>
      </c>
      <c r="R61" s="46" t="s">
        <v>17</v>
      </c>
      <c r="S61" s="46" t="s">
        <v>17</v>
      </c>
    </row>
    <row r="62" spans="2:19" ht="12.75" customHeight="1">
      <c r="B62" s="92"/>
      <c r="C62" s="96"/>
      <c r="D62" s="41" t="s">
        <v>16</v>
      </c>
      <c r="E62" s="56">
        <f>SUM('[1]Sheet1'!$E$209:$E$212,'[1]Sheet1'!$E$216,'[1]Sheet1'!$E$219)</f>
        <v>1633.5</v>
      </c>
      <c r="F62" s="57">
        <v>2.586594414375</v>
      </c>
      <c r="G62" s="46">
        <v>83</v>
      </c>
      <c r="H62" s="63">
        <v>170.24545570763837</v>
      </c>
      <c r="I62" s="46" t="s">
        <v>17</v>
      </c>
      <c r="J62" s="46" t="s">
        <v>17</v>
      </c>
      <c r="K62" s="46" t="s">
        <v>17</v>
      </c>
      <c r="L62" s="46">
        <v>0</v>
      </c>
      <c r="M62" s="46">
        <v>10</v>
      </c>
      <c r="N62" s="46">
        <v>0</v>
      </c>
      <c r="O62" s="46">
        <v>0</v>
      </c>
      <c r="P62" s="46">
        <v>0</v>
      </c>
      <c r="Q62" s="46">
        <v>0</v>
      </c>
      <c r="R62" s="46" t="s">
        <v>17</v>
      </c>
      <c r="S62" s="46" t="s">
        <v>17</v>
      </c>
    </row>
    <row r="63" spans="2:19" ht="14.25" customHeight="1">
      <c r="B63" s="13" t="s">
        <v>90</v>
      </c>
      <c r="C63" s="13"/>
      <c r="D63" s="14"/>
      <c r="E63" s="28"/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14"/>
      <c r="Q63" s="14"/>
      <c r="R63" s="14"/>
      <c r="S63" s="14"/>
    </row>
    <row r="64" spans="2:19" ht="15.75" customHeight="1">
      <c r="B64" s="102" t="s">
        <v>91</v>
      </c>
      <c r="C64" s="102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 ht="12.75" customHeight="1">
      <c r="B65" s="16" t="s">
        <v>92</v>
      </c>
      <c r="C65" s="16"/>
      <c r="D65" s="17"/>
      <c r="E65" s="29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2:19" ht="12.75" customHeight="1">
      <c r="B66" s="18" t="s">
        <v>93</v>
      </c>
      <c r="C66" s="18"/>
      <c r="D66" s="19"/>
      <c r="E66" s="30"/>
      <c r="F66" s="19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20"/>
      <c r="S66" s="12"/>
    </row>
  </sheetData>
  <mergeCells count="55">
    <mergeCell ref="B8:B9"/>
    <mergeCell ref="B12:B15"/>
    <mergeCell ref="B19:B22"/>
    <mergeCell ref="B27:B30"/>
    <mergeCell ref="B48:B49"/>
    <mergeCell ref="B45:B46"/>
    <mergeCell ref="B52:B55"/>
    <mergeCell ref="B59:B62"/>
    <mergeCell ref="B64:S64"/>
    <mergeCell ref="B51:S51"/>
    <mergeCell ref="B56:S56"/>
    <mergeCell ref="C52:C53"/>
    <mergeCell ref="C54:C55"/>
    <mergeCell ref="C61:C62"/>
    <mergeCell ref="C59:C60"/>
    <mergeCell ref="B34:S34"/>
    <mergeCell ref="B36:S36"/>
    <mergeCell ref="B39:S39"/>
    <mergeCell ref="B44:S44"/>
    <mergeCell ref="B42:B43"/>
    <mergeCell ref="B40:B41"/>
    <mergeCell ref="B31:B32"/>
    <mergeCell ref="C31:C32"/>
    <mergeCell ref="B16:S16"/>
    <mergeCell ref="B17:B18"/>
    <mergeCell ref="C21:C22"/>
    <mergeCell ref="C25:C26"/>
    <mergeCell ref="C27:C28"/>
    <mergeCell ref="C29:C30"/>
    <mergeCell ref="B24:S24"/>
    <mergeCell ref="B25:B26"/>
    <mergeCell ref="C12:C13"/>
    <mergeCell ref="C14:C15"/>
    <mergeCell ref="C17:C18"/>
    <mergeCell ref="C19:C20"/>
    <mergeCell ref="R3:R4"/>
    <mergeCell ref="S3:S4"/>
    <mergeCell ref="B5:S5"/>
    <mergeCell ref="B11:S11"/>
    <mergeCell ref="B2:B4"/>
    <mergeCell ref="D2:D4"/>
    <mergeCell ref="E2:E4"/>
    <mergeCell ref="F2:F4"/>
    <mergeCell ref="C2:C4"/>
    <mergeCell ref="B6:B7"/>
    <mergeCell ref="G2:S2"/>
    <mergeCell ref="G3:H3"/>
    <mergeCell ref="I3:J3"/>
    <mergeCell ref="K3:K4"/>
    <mergeCell ref="L3:L4"/>
    <mergeCell ref="M3:M4"/>
    <mergeCell ref="N3:N4"/>
    <mergeCell ref="O3:O4"/>
    <mergeCell ref="P3:P4"/>
    <mergeCell ref="Q3:Q4"/>
  </mergeCells>
  <printOptions horizontalCentered="1"/>
  <pageMargins left="0.75" right="0.75" top="0.64" bottom="0.3" header="0.5" footer="0.14"/>
  <pageSetup horizontalDpi="600" verticalDpi="600" orientation="landscape" scale="60" r:id="rId1"/>
  <headerFooter alignWithMargins="0">
    <oddHeader>&amp;L&amp;11FINAL</oddHeader>
    <oddFooter>&amp;L&amp;8Copyright 2009 by Placer County Water Agency&amp;C&amp;8&amp;P&amp;R&amp;"Arial,Italic"&amp;8June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Preuss</cp:lastModifiedBy>
  <cp:lastPrinted>2009-06-02T22:07:54Z</cp:lastPrinted>
  <dcterms:created xsi:type="dcterms:W3CDTF">2008-12-29T17:11:43Z</dcterms:created>
  <dcterms:modified xsi:type="dcterms:W3CDTF">2009-06-05T19:57:13Z</dcterms:modified>
  <cp:category/>
  <cp:version/>
  <cp:contentType/>
  <cp:contentStatus/>
</cp:coreProperties>
</file>